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<sst xmlns="http://schemas.openxmlformats.org/spreadsheetml/2006/main" count="105" uniqueCount="85">
  <si>
    <t>Auditores Associados Ltda</t>
  </si>
  <si>
    <t>1/4</t>
  </si>
  <si>
    <t>SINDICATO DO PESSOAL DO GRUPO DE T.A.F.E.S.</t>
  </si>
  <si>
    <t>CNPJ 27.239.441/0001-05</t>
  </si>
  <si>
    <t>SALDO ANTERIOR</t>
  </si>
  <si>
    <t>Banestes Cta 1.703.701</t>
  </si>
  <si>
    <t>Banestes Cta 1.702.554</t>
  </si>
  <si>
    <t>Banestes Cta 6.193.023</t>
  </si>
  <si>
    <t>Banestes Aplic.</t>
  </si>
  <si>
    <t>Titulo Capitalização</t>
  </si>
  <si>
    <t>Aplicação Coopfisco</t>
  </si>
  <si>
    <t>TOTAL ......................................................................................................</t>
  </si>
  <si>
    <t>RECEITA OPERACIONAL</t>
  </si>
  <si>
    <t>RECEITA EFETIVA</t>
  </si>
  <si>
    <t xml:space="preserve">Mensalidade Associados </t>
  </si>
  <si>
    <t>Receita Efetiva</t>
  </si>
  <si>
    <t>Rendimentos de Aplicação Financeira</t>
  </si>
  <si>
    <t>Avenida Adolfo Cassoli, 376-Maruípe-Vitoria-ES - telefax:(027)-21242424 - e-mail escritec@terra.com.br</t>
  </si>
  <si>
    <t>2/4</t>
  </si>
  <si>
    <t>EMPRÉSTIMOS E FINANCIAMENTOS</t>
  </si>
  <si>
    <t>COOPFISCO</t>
  </si>
  <si>
    <t>Imóveis</t>
  </si>
  <si>
    <t>TOTAL ..................................................................................</t>
  </si>
  <si>
    <t>OBRIGAÇÕES SOCIAIS</t>
  </si>
  <si>
    <t>I.N.S.S.</t>
  </si>
  <si>
    <t>F.G.T.S.</t>
  </si>
  <si>
    <t>OBRIGAÇÕES FISCAIS</t>
  </si>
  <si>
    <t>IRRF S/ Salários</t>
  </si>
  <si>
    <t>DESPESAS C/PESSOAL</t>
  </si>
  <si>
    <t>Assistência Médica</t>
  </si>
  <si>
    <t>Contribuição Sindical</t>
  </si>
  <si>
    <t>Salários</t>
  </si>
  <si>
    <t>Vale Transporte</t>
  </si>
  <si>
    <t>Vale Refeição</t>
  </si>
  <si>
    <t>SERVIÇOS PRESTADOS TERCEIROS</t>
  </si>
  <si>
    <t>Serviços Prestados - P.F.</t>
  </si>
  <si>
    <t>Serviços Prestados - P.J.</t>
  </si>
  <si>
    <t>TOTAL .................................................................................</t>
  </si>
  <si>
    <t>3/4</t>
  </si>
  <si>
    <t>DESPESAS ADMINSTRATIVAS</t>
  </si>
  <si>
    <t>Acesso a Internet</t>
  </si>
  <si>
    <t>Água e Saneamento</t>
  </si>
  <si>
    <t>Assinatura SKY</t>
  </si>
  <si>
    <t>Aluguel de Imóveis</t>
  </si>
  <si>
    <t>Adiantamento a Funcionários</t>
  </si>
  <si>
    <t>Combustível</t>
  </si>
  <si>
    <t>Condomínio</t>
  </si>
  <si>
    <t>Condução</t>
  </si>
  <si>
    <t>Contribuição Fenafisco</t>
  </si>
  <si>
    <t>Cópias e Autenticações</t>
  </si>
  <si>
    <t>Correios</t>
  </si>
  <si>
    <t>Despesa C/Floricultura</t>
  </si>
  <si>
    <t>Despesas C/Estacionamento</t>
  </si>
  <si>
    <t>Despesas C/Veículos</t>
  </si>
  <si>
    <t xml:space="preserve">Energia </t>
  </si>
  <si>
    <t>Instalações</t>
  </si>
  <si>
    <t>Jornais e Revistas</t>
  </si>
  <si>
    <t>Material de Consumo</t>
  </si>
  <si>
    <t xml:space="preserve">Material de Escritório </t>
  </si>
  <si>
    <t>Reembolso Despesas/Viagens</t>
  </si>
  <si>
    <t>Repasse COOPFISCO</t>
  </si>
  <si>
    <t>Telefone</t>
  </si>
  <si>
    <t>TOTAL .......................................................................................</t>
  </si>
  <si>
    <t>4/4</t>
  </si>
  <si>
    <t>Refeições/Lanches</t>
  </si>
  <si>
    <t>DESPESAS FINANCEIRAS</t>
  </si>
  <si>
    <t>Despesas Bancárias</t>
  </si>
  <si>
    <t>SALDO BANCO / CAIXA</t>
  </si>
  <si>
    <t>TOTAL ................................................................................</t>
  </si>
  <si>
    <t xml:space="preserve"> </t>
  </si>
  <si>
    <t>Escritec-Auditores Associados Ltda.</t>
  </si>
  <si>
    <t>Sindicato Pessoal do G.T.A.F.E.S</t>
  </si>
  <si>
    <t>BALANÇO LEVANTADO REF. AO PERÍODO DE 01/05/2006 A 31/05/2006</t>
  </si>
  <si>
    <t>PIS S/Sálarios</t>
  </si>
  <si>
    <t>Despesas Diversas</t>
  </si>
  <si>
    <t>Material de Higiêne/Limpeza</t>
  </si>
  <si>
    <t>Vitória-ES, 31 de Maio de 2006</t>
  </si>
  <si>
    <t>Impostos e Taxas Depart. Juridico</t>
  </si>
  <si>
    <t>DESPESAS MOBILIZAÇÃO SINDICAL</t>
  </si>
  <si>
    <t>Aluguel de Cadeiras/Mesas</t>
  </si>
  <si>
    <t>Aluguel de Veículos</t>
  </si>
  <si>
    <t>Despesas C/Pedágios</t>
  </si>
  <si>
    <t>Despesas C/Propaganda/Publicações</t>
  </si>
  <si>
    <t>Despesa C/Sonorização de Eventos</t>
  </si>
  <si>
    <t>TOTAL .........................................................................................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</si>
</sst>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1" xfId="0" applyFont="1" applyBorder="1" applyAlignment="1">
      <alignment horizontal="justify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justify"/>
    </xf>
    <xf numFmtId="4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4" fontId="6" fillId="0" borderId="2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justify"/>
    </xf>
    <xf numFmtId="49" fontId="6" fillId="0" borderId="0" xfId="0" applyNumberFormat="1" applyFont="1" applyAlignment="1">
      <alignment horizontal="right"/>
    </xf>
    <xf numFmtId="4" fontId="0" fillId="0" borderId="2" xfId="0" applyNumberFormat="1" applyFont="1" applyBorder="1" applyAlignment="1">
      <alignment/>
    </xf>
    <xf numFmtId="0" fontId="4" fillId="0" borderId="0" xfId="0" applyFont="1" applyAlignment="1">
      <alignment/>
    </xf>
    <xf numFmtId="4" fontId="3" fillId="0" borderId="2" xfId="0" applyNumberFormat="1" applyFont="1" applyBorder="1" applyAlignment="1">
      <alignment/>
    </xf>
    <xf numFmtId="0" fontId="3" fillId="0" borderId="1" xfId="0" applyFont="1" applyBorder="1" applyAlignment="1">
      <alignment/>
    </xf>
    <xf numFmtId="4" fontId="3" fillId="0" borderId="1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257175</xdr:colOff>
      <xdr:row>0</xdr:row>
      <xdr:rowOff>476250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00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1</xdr:col>
      <xdr:colOff>257175</xdr:colOff>
      <xdr:row>47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15425"/>
          <a:ext cx="2000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1</xdr:col>
      <xdr:colOff>257175</xdr:colOff>
      <xdr:row>94</xdr:row>
      <xdr:rowOff>485775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154650"/>
          <a:ext cx="2000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139</xdr:row>
      <xdr:rowOff>28575</xdr:rowOff>
    </xdr:from>
    <xdr:to>
      <xdr:col>1</xdr:col>
      <xdr:colOff>276225</xdr:colOff>
      <xdr:row>139</xdr:row>
      <xdr:rowOff>504825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7308175"/>
          <a:ext cx="2000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5"/>
  <sheetViews>
    <sheetView tabSelected="1" workbookViewId="0" topLeftCell="A1">
      <selection activeCell="A5" sqref="A5:F5"/>
    </sheetView>
  </sheetViews>
  <sheetFormatPr defaultColWidth="9.140625" defaultRowHeight="12.75"/>
  <cols>
    <col min="1" max="1" width="26.140625" style="5" customWidth="1"/>
    <col min="2" max="2" width="10.140625" style="5" customWidth="1"/>
    <col min="3" max="3" width="10.421875" style="5" customWidth="1"/>
    <col min="4" max="4" width="11.28125" style="14" customWidth="1"/>
    <col min="5" max="5" width="13.00390625" style="14" customWidth="1"/>
    <col min="6" max="6" width="14.00390625" style="14" customWidth="1"/>
    <col min="7" max="7" width="8.140625" style="5" customWidth="1"/>
    <col min="8" max="8" width="9.140625" style="5" customWidth="1"/>
    <col min="9" max="21" width="9.140625" style="5" hidden="1" customWidth="1"/>
    <col min="22" max="16384" width="9.140625" style="5" customWidth="1"/>
  </cols>
  <sheetData>
    <row r="1" spans="1:7" ht="46.5" customHeight="1">
      <c r="A1" s="1" t="s">
        <v>0</v>
      </c>
      <c r="B1" s="2"/>
      <c r="C1" s="2"/>
      <c r="D1" s="3"/>
      <c r="E1" s="3"/>
      <c r="F1" s="3"/>
      <c r="G1" s="4"/>
    </row>
    <row r="2" spans="1:7" ht="13.5" customHeight="1">
      <c r="A2" s="6"/>
      <c r="B2" s="4"/>
      <c r="C2" s="4"/>
      <c r="D2" s="7"/>
      <c r="E2" s="7"/>
      <c r="F2" s="8" t="s">
        <v>1</v>
      </c>
      <c r="G2" s="4"/>
    </row>
    <row r="3" spans="1:7" ht="12.75">
      <c r="A3" s="4"/>
      <c r="B3" s="4"/>
      <c r="C3" s="4"/>
      <c r="D3" s="7"/>
      <c r="E3" s="7"/>
      <c r="F3" s="7"/>
      <c r="G3" s="4"/>
    </row>
    <row r="4" spans="1:7" ht="12.75">
      <c r="A4" s="4"/>
      <c r="B4" s="4"/>
      <c r="C4" s="4"/>
      <c r="D4" s="7"/>
      <c r="E4" s="7"/>
      <c r="F4" s="7"/>
      <c r="G4" s="4"/>
    </row>
    <row r="5" spans="1:7" ht="15.75">
      <c r="A5" s="11" t="s">
        <v>72</v>
      </c>
      <c r="B5" s="11"/>
      <c r="C5" s="11"/>
      <c r="D5" s="11"/>
      <c r="E5" s="11"/>
      <c r="F5" s="11"/>
      <c r="G5" s="9"/>
    </row>
    <row r="6" spans="1:7" ht="15.75">
      <c r="A6" s="41" t="s">
        <v>2</v>
      </c>
      <c r="B6" s="41"/>
      <c r="C6" s="41"/>
      <c r="D6" s="41"/>
      <c r="E6" s="41"/>
      <c r="F6" s="41"/>
      <c r="G6" s="10"/>
    </row>
    <row r="7" spans="1:7" ht="15.75">
      <c r="A7" s="11" t="s">
        <v>3</v>
      </c>
      <c r="B7" s="11"/>
      <c r="C7" s="11"/>
      <c r="D7" s="11"/>
      <c r="E7" s="11"/>
      <c r="F7" s="11"/>
      <c r="G7" s="9"/>
    </row>
    <row r="8" spans="1:7" ht="12.75">
      <c r="A8" s="12"/>
      <c r="B8" s="12"/>
      <c r="C8" s="12"/>
      <c r="D8" s="12"/>
      <c r="E8" s="13"/>
      <c r="F8" s="12"/>
      <c r="G8" s="12"/>
    </row>
    <row r="10" spans="1:7" ht="12.75" customHeight="1">
      <c r="A10" s="15"/>
      <c r="B10" s="15"/>
      <c r="C10" s="15"/>
      <c r="D10" s="15"/>
      <c r="E10" s="15"/>
      <c r="F10" s="15"/>
      <c r="G10" s="15"/>
    </row>
    <row r="13" spans="1:6" ht="15.75">
      <c r="A13" s="16" t="s">
        <v>4</v>
      </c>
      <c r="B13" s="17"/>
      <c r="C13" s="17"/>
      <c r="D13" s="18"/>
      <c r="E13" s="18"/>
      <c r="F13" s="18"/>
    </row>
    <row r="14" spans="1:6" ht="15">
      <c r="A14" s="17" t="s">
        <v>5</v>
      </c>
      <c r="B14" s="17"/>
      <c r="C14" s="17"/>
      <c r="D14" s="18"/>
      <c r="F14" s="18">
        <v>162.1</v>
      </c>
    </row>
    <row r="15" spans="1:6" ht="15">
      <c r="A15" s="17" t="s">
        <v>6</v>
      </c>
      <c r="B15" s="17"/>
      <c r="C15" s="17"/>
      <c r="D15" s="18"/>
      <c r="F15" s="18">
        <v>3262.49</v>
      </c>
    </row>
    <row r="16" spans="1:6" ht="15">
      <c r="A16" s="17" t="s">
        <v>7</v>
      </c>
      <c r="B16" s="17"/>
      <c r="C16" s="17"/>
      <c r="D16" s="18"/>
      <c r="F16" s="18">
        <v>1903.25</v>
      </c>
    </row>
    <row r="17" spans="1:6" ht="15">
      <c r="A17" s="17" t="s">
        <v>8</v>
      </c>
      <c r="B17" s="17"/>
      <c r="C17" s="17"/>
      <c r="D17" s="18"/>
      <c r="F17" s="18">
        <v>151000.76</v>
      </c>
    </row>
    <row r="18" spans="1:6" ht="15">
      <c r="A18" s="17" t="s">
        <v>9</v>
      </c>
      <c r="B18" s="17"/>
      <c r="C18" s="17"/>
      <c r="D18" s="18"/>
      <c r="F18" s="18">
        <v>12131.87</v>
      </c>
    </row>
    <row r="19" spans="1:6" ht="15">
      <c r="A19" s="17" t="s">
        <v>10</v>
      </c>
      <c r="B19" s="17"/>
      <c r="C19" s="17"/>
      <c r="D19" s="18"/>
      <c r="F19" s="18">
        <v>1980</v>
      </c>
    </row>
    <row r="20" spans="1:6" ht="7.5" customHeight="1" thickBot="1">
      <c r="A20" s="17"/>
      <c r="B20" s="17"/>
      <c r="C20" s="17"/>
      <c r="D20" s="18"/>
      <c r="E20" s="18"/>
      <c r="F20" s="19"/>
    </row>
    <row r="21" spans="1:6" ht="15.75">
      <c r="A21" s="16" t="s">
        <v>11</v>
      </c>
      <c r="B21" s="17"/>
      <c r="C21" s="17"/>
      <c r="D21" s="18"/>
      <c r="E21" s="18"/>
      <c r="F21" s="20">
        <f>SUM(F14:F20)</f>
        <v>170440.47</v>
      </c>
    </row>
    <row r="22" spans="1:6" ht="15.75">
      <c r="A22" s="16"/>
      <c r="B22" s="17"/>
      <c r="C22" s="17"/>
      <c r="D22" s="18"/>
      <c r="E22" s="18"/>
      <c r="F22" s="18"/>
    </row>
    <row r="23" spans="1:6" ht="15.75">
      <c r="A23" s="16"/>
      <c r="B23" s="17"/>
      <c r="C23" s="17"/>
      <c r="D23" s="18"/>
      <c r="E23" s="18"/>
      <c r="F23" s="18"/>
    </row>
    <row r="24" spans="1:6" ht="15.75">
      <c r="A24" s="16" t="s">
        <v>12</v>
      </c>
      <c r="B24" s="17"/>
      <c r="C24" s="17"/>
      <c r="D24" s="18"/>
      <c r="E24" s="18"/>
      <c r="F24" s="18"/>
    </row>
    <row r="25" spans="1:6" ht="15">
      <c r="A25" s="17"/>
      <c r="B25" s="17"/>
      <c r="C25" s="17"/>
      <c r="D25" s="18"/>
      <c r="E25" s="18"/>
      <c r="F25" s="18"/>
    </row>
    <row r="26" spans="1:6" ht="15.75">
      <c r="A26" s="16" t="s">
        <v>13</v>
      </c>
      <c r="B26" s="17"/>
      <c r="C26" s="17"/>
      <c r="D26" s="18"/>
      <c r="E26" s="18"/>
      <c r="F26" s="18"/>
    </row>
    <row r="27" spans="1:6" ht="15">
      <c r="A27" s="17" t="s">
        <v>14</v>
      </c>
      <c r="B27" s="17"/>
      <c r="C27" s="17"/>
      <c r="D27" s="18"/>
      <c r="E27" s="18"/>
      <c r="F27" s="18">
        <v>1701.17</v>
      </c>
    </row>
    <row r="28" spans="1:6" ht="15">
      <c r="A28" s="17" t="s">
        <v>15</v>
      </c>
      <c r="B28" s="17"/>
      <c r="C28" s="17"/>
      <c r="D28" s="18"/>
      <c r="E28" s="18"/>
      <c r="F28" s="18">
        <v>81780</v>
      </c>
    </row>
    <row r="29" spans="1:6" ht="15">
      <c r="A29" s="17" t="s">
        <v>16</v>
      </c>
      <c r="B29" s="17"/>
      <c r="C29" s="17"/>
      <c r="D29" s="18"/>
      <c r="E29" s="18"/>
      <c r="F29" s="18">
        <v>1833.28</v>
      </c>
    </row>
    <row r="30" spans="1:6" ht="15.75" thickBot="1">
      <c r="A30" s="17"/>
      <c r="B30" s="17"/>
      <c r="C30" s="17"/>
      <c r="D30" s="18"/>
      <c r="E30" s="18"/>
      <c r="F30" s="19"/>
    </row>
    <row r="31" spans="1:6" ht="15.75">
      <c r="A31" s="16" t="s">
        <v>11</v>
      </c>
      <c r="B31" s="17"/>
      <c r="C31" s="17"/>
      <c r="D31" s="18"/>
      <c r="E31" s="18"/>
      <c r="F31" s="20">
        <f>SUM(F27:F30)</f>
        <v>85314.45</v>
      </c>
    </row>
    <row r="32" spans="1:6" ht="15.75" customHeight="1">
      <c r="A32" s="17"/>
      <c r="B32" s="17"/>
      <c r="C32" s="17"/>
      <c r="D32" s="18"/>
      <c r="E32" s="18"/>
      <c r="F32" s="18"/>
    </row>
    <row r="33" spans="1:6" ht="15.75" customHeight="1">
      <c r="A33" s="42"/>
      <c r="B33" s="42"/>
      <c r="C33" s="42"/>
      <c r="D33" s="42"/>
      <c r="E33" s="42"/>
      <c r="F33" s="18"/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6" spans="1:6" ht="7.5" customHeight="1">
      <c r="A46" s="2"/>
      <c r="B46" s="2"/>
      <c r="C46" s="2"/>
      <c r="D46" s="3"/>
      <c r="E46" s="3"/>
      <c r="F46" s="3"/>
    </row>
    <row r="47" spans="1:6" s="21" customFormat="1" ht="15.75" customHeight="1">
      <c r="A47" s="38" t="s">
        <v>17</v>
      </c>
      <c r="B47" s="38"/>
      <c r="C47" s="38"/>
      <c r="D47" s="38"/>
      <c r="E47" s="38"/>
      <c r="F47" s="38"/>
    </row>
    <row r="48" spans="1:7" ht="50.25" customHeight="1">
      <c r="A48" s="1" t="s">
        <v>0</v>
      </c>
      <c r="B48" s="2"/>
      <c r="C48" s="2"/>
      <c r="D48" s="3"/>
      <c r="E48" s="3"/>
      <c r="F48" s="3"/>
      <c r="G48" s="4"/>
    </row>
    <row r="49" spans="1:7" ht="15">
      <c r="A49" s="6"/>
      <c r="B49" s="4"/>
      <c r="C49" s="4"/>
      <c r="D49" s="7"/>
      <c r="E49" s="7"/>
      <c r="F49" s="8" t="s">
        <v>18</v>
      </c>
      <c r="G49" s="4"/>
    </row>
    <row r="50" spans="1:7" ht="15">
      <c r="A50" s="6"/>
      <c r="B50" s="4"/>
      <c r="C50" s="4"/>
      <c r="D50" s="7"/>
      <c r="E50" s="7"/>
      <c r="F50" s="8"/>
      <c r="G50" s="4"/>
    </row>
    <row r="51" spans="1:7" ht="15" customHeight="1">
      <c r="A51" s="22" t="s">
        <v>19</v>
      </c>
      <c r="B51" s="4"/>
      <c r="C51" s="4"/>
      <c r="D51" s="7"/>
      <c r="E51" s="7"/>
      <c r="F51" s="8"/>
      <c r="G51" s="4"/>
    </row>
    <row r="52" spans="1:7" ht="15" customHeight="1">
      <c r="A52" s="23" t="s">
        <v>20</v>
      </c>
      <c r="B52" s="4"/>
      <c r="C52" s="4"/>
      <c r="D52" s="7"/>
      <c r="E52" s="24">
        <v>3943.33</v>
      </c>
      <c r="F52" s="8"/>
      <c r="G52" s="4"/>
    </row>
    <row r="53" spans="1:7" s="17" customFormat="1" ht="15" customHeight="1">
      <c r="A53" s="6" t="s">
        <v>21</v>
      </c>
      <c r="B53" s="25"/>
      <c r="C53" s="25"/>
      <c r="D53" s="24"/>
      <c r="E53" s="24">
        <v>9535.03</v>
      </c>
      <c r="F53" s="26"/>
      <c r="G53" s="25"/>
    </row>
    <row r="54" spans="1:7" s="17" customFormat="1" ht="6.75" customHeight="1" thickBot="1">
      <c r="A54" s="16"/>
      <c r="D54" s="18"/>
      <c r="E54" s="19"/>
      <c r="F54" s="26"/>
      <c r="G54" s="25"/>
    </row>
    <row r="55" spans="1:7" s="17" customFormat="1" ht="15" customHeight="1">
      <c r="A55" s="16" t="s">
        <v>22</v>
      </c>
      <c r="D55" s="18"/>
      <c r="E55" s="20">
        <f>SUM(E51:E54)</f>
        <v>13478.36</v>
      </c>
      <c r="F55" s="26"/>
      <c r="G55" s="25"/>
    </row>
    <row r="56" spans="1:7" s="17" customFormat="1" ht="15" customHeight="1">
      <c r="A56" s="27"/>
      <c r="B56" s="25"/>
      <c r="C56" s="25"/>
      <c r="D56" s="24"/>
      <c r="E56" s="24"/>
      <c r="F56" s="26"/>
      <c r="G56" s="25"/>
    </row>
    <row r="57" spans="1:7" ht="15" customHeight="1">
      <c r="A57" s="27"/>
      <c r="B57" s="4"/>
      <c r="C57" s="4"/>
      <c r="D57" s="7"/>
      <c r="E57" s="7"/>
      <c r="F57" s="8"/>
      <c r="G57" s="4"/>
    </row>
    <row r="58" spans="1:7" ht="15.75">
      <c r="A58" s="16" t="s">
        <v>23</v>
      </c>
      <c r="B58" s="17"/>
      <c r="C58" s="17"/>
      <c r="D58" s="18"/>
      <c r="E58" s="18"/>
      <c r="F58" s="8"/>
      <c r="G58" s="4"/>
    </row>
    <row r="59" spans="1:7" ht="15">
      <c r="A59" s="17" t="s">
        <v>24</v>
      </c>
      <c r="B59" s="17"/>
      <c r="C59" s="17"/>
      <c r="D59" s="18"/>
      <c r="E59" s="18">
        <v>8131.82</v>
      </c>
      <c r="F59" s="8"/>
      <c r="G59" s="4"/>
    </row>
    <row r="60" spans="1:7" ht="15">
      <c r="A60" s="17" t="s">
        <v>25</v>
      </c>
      <c r="B60" s="17"/>
      <c r="C60" s="17"/>
      <c r="D60" s="18"/>
      <c r="E60" s="18">
        <v>2334.75</v>
      </c>
      <c r="F60" s="8"/>
      <c r="G60" s="4"/>
    </row>
    <row r="61" spans="1:7" ht="9" customHeight="1" thickBot="1">
      <c r="A61" s="16"/>
      <c r="B61" s="17"/>
      <c r="C61" s="17"/>
      <c r="D61" s="18"/>
      <c r="E61" s="19"/>
      <c r="F61" s="8"/>
      <c r="G61" s="4"/>
    </row>
    <row r="62" spans="1:7" ht="15.75">
      <c r="A62" s="16" t="s">
        <v>22</v>
      </c>
      <c r="B62" s="17"/>
      <c r="C62" s="17"/>
      <c r="D62" s="18"/>
      <c r="E62" s="20">
        <f>SUM(E59:E61)</f>
        <v>10466.57</v>
      </c>
      <c r="F62" s="7"/>
      <c r="G62" s="4"/>
    </row>
    <row r="63" spans="1:7" ht="15.75">
      <c r="A63" s="16"/>
      <c r="B63" s="17"/>
      <c r="C63" s="17"/>
      <c r="D63" s="18"/>
      <c r="E63" s="20"/>
      <c r="F63" s="7"/>
      <c r="G63" s="4"/>
    </row>
    <row r="64" spans="1:7" ht="15">
      <c r="A64" s="17"/>
      <c r="B64" s="17"/>
      <c r="C64" s="17"/>
      <c r="D64" s="18"/>
      <c r="E64" s="18"/>
      <c r="F64" s="7"/>
      <c r="G64" s="4"/>
    </row>
    <row r="65" spans="1:7" ht="15.75">
      <c r="A65" s="16" t="s">
        <v>26</v>
      </c>
      <c r="B65" s="17"/>
      <c r="C65" s="17"/>
      <c r="D65" s="18"/>
      <c r="E65" s="18"/>
      <c r="F65" s="7"/>
      <c r="G65" s="4"/>
    </row>
    <row r="66" spans="1:7" s="17" customFormat="1" ht="15.75" customHeight="1">
      <c r="A66" s="17" t="s">
        <v>27</v>
      </c>
      <c r="D66" s="28"/>
      <c r="E66" s="18">
        <v>3581.25</v>
      </c>
      <c r="F66" s="24"/>
      <c r="G66" s="25"/>
    </row>
    <row r="67" spans="1:7" s="17" customFormat="1" ht="15.75" customHeight="1">
      <c r="A67" s="17" t="s">
        <v>73</v>
      </c>
      <c r="D67" s="28"/>
      <c r="E67" s="18">
        <v>236.81</v>
      </c>
      <c r="F67" s="24"/>
      <c r="G67" s="25"/>
    </row>
    <row r="68" spans="1:6" ht="6.75" customHeight="1" thickBot="1">
      <c r="A68" s="17"/>
      <c r="B68" s="17"/>
      <c r="C68" s="17"/>
      <c r="D68" s="18"/>
      <c r="E68" s="19"/>
      <c r="F68" s="18"/>
    </row>
    <row r="69" spans="1:6" ht="15.75">
      <c r="A69" s="16" t="s">
        <v>22</v>
      </c>
      <c r="B69" s="17"/>
      <c r="C69" s="17"/>
      <c r="D69" s="18"/>
      <c r="E69" s="20">
        <f>SUM(E66:E68)</f>
        <v>3818.06</v>
      </c>
      <c r="F69" s="18"/>
    </row>
    <row r="70" spans="1:6" ht="15.75">
      <c r="A70" s="16"/>
      <c r="B70" s="17"/>
      <c r="C70" s="17"/>
      <c r="D70" s="18"/>
      <c r="E70" s="20"/>
      <c r="F70" s="18"/>
    </row>
    <row r="71" spans="1:6" ht="15.75">
      <c r="A71" s="11"/>
      <c r="B71" s="11"/>
      <c r="C71" s="11"/>
      <c r="D71" s="11"/>
      <c r="E71" s="11"/>
      <c r="F71" s="18"/>
    </row>
    <row r="72" spans="1:6" ht="15.75">
      <c r="A72" s="16" t="s">
        <v>28</v>
      </c>
      <c r="F72" s="18"/>
    </row>
    <row r="73" spans="1:6" ht="15">
      <c r="A73" s="17" t="s">
        <v>29</v>
      </c>
      <c r="B73" s="17"/>
      <c r="C73" s="17"/>
      <c r="D73" s="18"/>
      <c r="E73" s="18">
        <v>1273.43</v>
      </c>
      <c r="F73" s="18"/>
    </row>
    <row r="74" spans="1:6" ht="15">
      <c r="A74" s="17" t="s">
        <v>30</v>
      </c>
      <c r="B74" s="17"/>
      <c r="C74" s="17"/>
      <c r="D74" s="18"/>
      <c r="E74" s="18">
        <v>80</v>
      </c>
      <c r="F74" s="18"/>
    </row>
    <row r="75" spans="1:6" ht="15">
      <c r="A75" s="17" t="s">
        <v>31</v>
      </c>
      <c r="B75" s="17"/>
      <c r="C75" s="17"/>
      <c r="D75" s="18"/>
      <c r="E75" s="18">
        <f>10083.86+1138.75+677.24+670.91</f>
        <v>12570.76</v>
      </c>
      <c r="F75" s="18"/>
    </row>
    <row r="76" spans="1:6" ht="15">
      <c r="A76" s="17" t="s">
        <v>32</v>
      </c>
      <c r="B76" s="17"/>
      <c r="C76" s="17"/>
      <c r="D76" s="18"/>
      <c r="E76" s="18">
        <f>815+88+55</f>
        <v>958</v>
      </c>
      <c r="F76" s="18"/>
    </row>
    <row r="77" spans="1:6" ht="15">
      <c r="A77" s="17" t="s">
        <v>33</v>
      </c>
      <c r="B77" s="17"/>
      <c r="C77" s="17"/>
      <c r="D77" s="18"/>
      <c r="E77" s="18">
        <v>2994.8</v>
      </c>
      <c r="F77" s="18"/>
    </row>
    <row r="78" spans="5:6" ht="8.25" customHeight="1" thickBot="1">
      <c r="E78" s="29"/>
      <c r="F78" s="18"/>
    </row>
    <row r="79" spans="1:6" ht="15.75">
      <c r="A79" s="16" t="s">
        <v>22</v>
      </c>
      <c r="E79" s="20">
        <f>SUM(E73:E78)</f>
        <v>17876.99</v>
      </c>
      <c r="F79" s="18"/>
    </row>
    <row r="80" spans="4:6" ht="15">
      <c r="D80" s="5"/>
      <c r="E80" s="5"/>
      <c r="F80" s="18"/>
    </row>
    <row r="81" spans="4:6" ht="15">
      <c r="D81" s="5"/>
      <c r="E81" s="5"/>
      <c r="F81" s="18"/>
    </row>
    <row r="82" spans="1:7" ht="15.75">
      <c r="A82" s="40" t="s">
        <v>34</v>
      </c>
      <c r="B82" s="40"/>
      <c r="C82" s="40"/>
      <c r="D82" s="40"/>
      <c r="E82" s="7"/>
      <c r="F82" s="7"/>
      <c r="G82" s="4"/>
    </row>
    <row r="83" spans="1:7" ht="15">
      <c r="A83" s="25" t="s">
        <v>35</v>
      </c>
      <c r="B83" s="25"/>
      <c r="C83" s="25"/>
      <c r="D83" s="24"/>
      <c r="E83" s="24">
        <f>350+20</f>
        <v>370</v>
      </c>
      <c r="F83" s="7"/>
      <c r="G83" s="4"/>
    </row>
    <row r="84" spans="1:5" ht="15">
      <c r="A84" s="17" t="s">
        <v>36</v>
      </c>
      <c r="B84" s="17"/>
      <c r="C84" s="17"/>
      <c r="D84" s="18"/>
      <c r="E84" s="18">
        <f>4016+10458.34+20+11.68</f>
        <v>14506.02</v>
      </c>
    </row>
    <row r="85" ht="6.75" customHeight="1" thickBot="1">
      <c r="E85" s="29"/>
    </row>
    <row r="86" spans="1:6" ht="15.75">
      <c r="A86" s="16" t="s">
        <v>37</v>
      </c>
      <c r="B86" s="17"/>
      <c r="C86" s="17"/>
      <c r="D86" s="18"/>
      <c r="E86" s="20">
        <f>SUM(E83:E85)</f>
        <v>14876.02</v>
      </c>
      <c r="F86" s="18"/>
    </row>
    <row r="87" spans="1:6" ht="15.75">
      <c r="A87" s="16"/>
      <c r="B87" s="17"/>
      <c r="C87" s="17"/>
      <c r="D87" s="18"/>
      <c r="E87" s="20"/>
      <c r="F87" s="18"/>
    </row>
    <row r="88" spans="1:6" ht="15.75">
      <c r="A88" s="16"/>
      <c r="B88" s="17"/>
      <c r="C88" s="17"/>
      <c r="D88" s="18"/>
      <c r="E88" s="20"/>
      <c r="F88" s="18"/>
    </row>
    <row r="89" spans="1:6" ht="15.75">
      <c r="A89" s="16"/>
      <c r="B89" s="17"/>
      <c r="C89" s="17"/>
      <c r="D89" s="18"/>
      <c r="E89" s="20"/>
      <c r="F89" s="18"/>
    </row>
    <row r="90" spans="1:6" ht="15.75">
      <c r="A90" s="16"/>
      <c r="B90" s="17"/>
      <c r="C90" s="17"/>
      <c r="D90" s="18"/>
      <c r="E90" s="20"/>
      <c r="F90" s="18"/>
    </row>
    <row r="91" spans="1:6" ht="15.75">
      <c r="A91" s="16"/>
      <c r="B91" s="17"/>
      <c r="C91" s="17"/>
      <c r="D91" s="18"/>
      <c r="E91" s="20"/>
      <c r="F91" s="18"/>
    </row>
    <row r="92" spans="4:6" ht="15">
      <c r="D92" s="5"/>
      <c r="E92" s="5"/>
      <c r="F92" s="18"/>
    </row>
    <row r="93" spans="1:6" ht="12.75">
      <c r="A93" s="2"/>
      <c r="B93" s="2"/>
      <c r="C93" s="2"/>
      <c r="D93" s="3"/>
      <c r="E93" s="3"/>
      <c r="F93" s="3"/>
    </row>
    <row r="94" spans="1:7" ht="12.75">
      <c r="A94" s="38" t="s">
        <v>17</v>
      </c>
      <c r="B94" s="38"/>
      <c r="C94" s="38"/>
      <c r="D94" s="38"/>
      <c r="E94" s="38"/>
      <c r="F94" s="38"/>
      <c r="G94" s="21"/>
    </row>
    <row r="95" spans="1:7" ht="50.25" customHeight="1">
      <c r="A95" s="1" t="s">
        <v>0</v>
      </c>
      <c r="B95" s="2"/>
      <c r="C95" s="2"/>
      <c r="D95" s="3"/>
      <c r="E95" s="3"/>
      <c r="F95" s="3"/>
      <c r="G95" s="4"/>
    </row>
    <row r="96" spans="1:7" ht="13.5" customHeight="1">
      <c r="A96" s="6"/>
      <c r="B96" s="4"/>
      <c r="C96" s="4"/>
      <c r="D96" s="7"/>
      <c r="E96" s="7"/>
      <c r="F96" s="8" t="s">
        <v>38</v>
      </c>
      <c r="G96" s="4"/>
    </row>
    <row r="97" spans="1:7" ht="13.5" customHeight="1">
      <c r="A97" s="6"/>
      <c r="B97" s="4"/>
      <c r="C97" s="4"/>
      <c r="D97" s="7"/>
      <c r="E97" s="7"/>
      <c r="F97" s="8"/>
      <c r="G97" s="4"/>
    </row>
    <row r="98" spans="1:6" ht="15.75" customHeight="1">
      <c r="A98" s="22" t="s">
        <v>39</v>
      </c>
      <c r="B98" s="4"/>
      <c r="C98" s="4"/>
      <c r="D98" s="7"/>
      <c r="E98" s="7"/>
      <c r="F98" s="24"/>
    </row>
    <row r="99" spans="1:6" ht="15.75" customHeight="1">
      <c r="A99" s="23" t="s">
        <v>40</v>
      </c>
      <c r="B99" s="4"/>
      <c r="C99" s="4"/>
      <c r="D99" s="7"/>
      <c r="E99" s="24">
        <v>35.51</v>
      </c>
      <c r="F99" s="24"/>
    </row>
    <row r="100" spans="1:6" ht="15.75" customHeight="1">
      <c r="A100" s="23" t="s">
        <v>41</v>
      </c>
      <c r="B100" s="4"/>
      <c r="C100" s="4"/>
      <c r="D100" s="7"/>
      <c r="E100" s="24">
        <v>308.07</v>
      </c>
      <c r="F100" s="24"/>
    </row>
    <row r="101" spans="1:6" ht="15.75" customHeight="1">
      <c r="A101" s="23" t="s">
        <v>42</v>
      </c>
      <c r="B101" s="4"/>
      <c r="C101" s="4"/>
      <c r="D101" s="7"/>
      <c r="E101" s="24">
        <v>149.33</v>
      </c>
      <c r="F101" s="24"/>
    </row>
    <row r="102" spans="1:6" ht="15.75" customHeight="1">
      <c r="A102" s="6" t="s">
        <v>43</v>
      </c>
      <c r="B102" s="4"/>
      <c r="C102" s="4"/>
      <c r="D102" s="7"/>
      <c r="E102" s="24">
        <f>330+368.68</f>
        <v>698.6800000000001</v>
      </c>
      <c r="F102" s="24"/>
    </row>
    <row r="103" spans="1:6" ht="15.75" customHeight="1">
      <c r="A103" s="23" t="s">
        <v>44</v>
      </c>
      <c r="B103" s="4"/>
      <c r="C103" s="4"/>
      <c r="D103" s="7"/>
      <c r="E103" s="24">
        <v>600</v>
      </c>
      <c r="F103" s="24"/>
    </row>
    <row r="104" spans="1:6" ht="15.75" customHeight="1">
      <c r="A104" s="23" t="s">
        <v>45</v>
      </c>
      <c r="B104" s="4"/>
      <c r="C104" s="4"/>
      <c r="D104" s="7"/>
      <c r="E104" s="24">
        <f>805.12+26.01+534.06</f>
        <v>1365.19</v>
      </c>
      <c r="F104" s="24"/>
    </row>
    <row r="105" spans="1:6" ht="15.75" customHeight="1">
      <c r="A105" s="23" t="s">
        <v>46</v>
      </c>
      <c r="B105" s="4"/>
      <c r="C105" s="4"/>
      <c r="D105" s="7"/>
      <c r="E105" s="24">
        <f>500+22</f>
        <v>522</v>
      </c>
      <c r="F105" s="18"/>
    </row>
    <row r="106" spans="1:6" ht="15.75" customHeight="1">
      <c r="A106" s="23" t="s">
        <v>47</v>
      </c>
      <c r="B106" s="4"/>
      <c r="C106" s="4"/>
      <c r="D106" s="7"/>
      <c r="E106" s="24">
        <v>85.06</v>
      </c>
      <c r="F106" s="18"/>
    </row>
    <row r="107" spans="1:6" ht="15.75" customHeight="1">
      <c r="A107" s="23" t="s">
        <v>48</v>
      </c>
      <c r="B107" s="4"/>
      <c r="C107" s="4"/>
      <c r="D107" s="7"/>
      <c r="E107" s="24">
        <v>3179</v>
      </c>
      <c r="F107" s="18"/>
    </row>
    <row r="108" spans="1:6" ht="15.75" customHeight="1">
      <c r="A108" s="23" t="s">
        <v>49</v>
      </c>
      <c r="B108" s="4"/>
      <c r="C108" s="4"/>
      <c r="D108" s="7"/>
      <c r="E108" s="24">
        <f>20.8+8.25</f>
        <v>29.05</v>
      </c>
      <c r="F108" s="18"/>
    </row>
    <row r="109" spans="1:6" ht="15.75" customHeight="1">
      <c r="A109" s="23" t="s">
        <v>50</v>
      </c>
      <c r="B109" s="4"/>
      <c r="C109" s="4"/>
      <c r="D109" s="7"/>
      <c r="E109" s="24">
        <f>2315.25+9+23</f>
        <v>2347.25</v>
      </c>
      <c r="F109" s="24"/>
    </row>
    <row r="110" spans="1:6" ht="15.75" customHeight="1">
      <c r="A110" s="17" t="s">
        <v>51</v>
      </c>
      <c r="B110" s="17"/>
      <c r="C110" s="17"/>
      <c r="D110" s="18"/>
      <c r="E110" s="24">
        <v>156.42</v>
      </c>
      <c r="F110" s="24"/>
    </row>
    <row r="111" spans="1:6" ht="15">
      <c r="A111" s="25" t="s">
        <v>52</v>
      </c>
      <c r="B111" s="25"/>
      <c r="C111" s="25"/>
      <c r="D111" s="24"/>
      <c r="E111" s="24">
        <v>340</v>
      </c>
      <c r="F111" s="24"/>
    </row>
    <row r="112" spans="1:6" ht="15">
      <c r="A112" s="17" t="s">
        <v>53</v>
      </c>
      <c r="B112" s="17"/>
      <c r="C112" s="17"/>
      <c r="D112" s="18"/>
      <c r="E112" s="24">
        <v>693</v>
      </c>
      <c r="F112" s="18"/>
    </row>
    <row r="113" spans="1:6" ht="15">
      <c r="A113" s="17" t="s">
        <v>74</v>
      </c>
      <c r="B113" s="17"/>
      <c r="C113" s="17"/>
      <c r="D113" s="18"/>
      <c r="E113" s="24">
        <f>168.63+107.88</f>
        <v>276.51</v>
      </c>
      <c r="F113" s="18"/>
    </row>
    <row r="114" spans="1:6" ht="15">
      <c r="A114" s="17" t="s">
        <v>54</v>
      </c>
      <c r="B114" s="17"/>
      <c r="C114" s="17"/>
      <c r="D114" s="18"/>
      <c r="E114" s="24">
        <f>338.5+1488.5+1087+96.47</f>
        <v>3010.47</v>
      </c>
      <c r="F114" s="18"/>
    </row>
    <row r="115" spans="1:6" ht="15">
      <c r="A115" s="17" t="s">
        <v>55</v>
      </c>
      <c r="B115" s="17"/>
      <c r="C115" s="17"/>
      <c r="D115" s="18"/>
      <c r="E115" s="24">
        <f>690+162.15</f>
        <v>852.15</v>
      </c>
      <c r="F115" s="18"/>
    </row>
    <row r="116" spans="1:6" ht="15">
      <c r="A116" s="17" t="s">
        <v>77</v>
      </c>
      <c r="B116" s="17"/>
      <c r="C116" s="17"/>
      <c r="D116" s="18"/>
      <c r="E116" s="24">
        <v>100</v>
      </c>
      <c r="F116" s="18"/>
    </row>
    <row r="117" spans="1:6" ht="15.75" customHeight="1">
      <c r="A117" s="17" t="s">
        <v>56</v>
      </c>
      <c r="B117" s="17"/>
      <c r="C117" s="17"/>
      <c r="D117" s="18"/>
      <c r="E117" s="24">
        <v>245</v>
      </c>
      <c r="F117" s="18"/>
    </row>
    <row r="118" spans="1:6" ht="16.5" customHeight="1">
      <c r="A118" s="17" t="s">
        <v>57</v>
      </c>
      <c r="B118" s="17"/>
      <c r="C118" s="17"/>
      <c r="D118" s="18"/>
      <c r="E118" s="24">
        <f>331.29+143.38+79.88</f>
        <v>554.55</v>
      </c>
      <c r="F118" s="18"/>
    </row>
    <row r="119" spans="1:5" ht="15">
      <c r="A119" s="17" t="s">
        <v>58</v>
      </c>
      <c r="B119" s="17"/>
      <c r="C119" s="17"/>
      <c r="D119" s="18"/>
      <c r="E119" s="24">
        <f>921.39+9.9</f>
        <v>931.29</v>
      </c>
    </row>
    <row r="120" spans="1:5" ht="15">
      <c r="A120" s="17" t="s">
        <v>75</v>
      </c>
      <c r="B120" s="17"/>
      <c r="C120" s="17"/>
      <c r="D120" s="18"/>
      <c r="E120" s="24">
        <f>40.66+219.43+128.19+12.34</f>
        <v>400.62</v>
      </c>
    </row>
    <row r="121" spans="1:5" ht="15">
      <c r="A121" s="17" t="s">
        <v>59</v>
      </c>
      <c r="B121" s="17"/>
      <c r="C121" s="17"/>
      <c r="D121" s="18"/>
      <c r="E121" s="24">
        <f>60+73.85</f>
        <v>133.85</v>
      </c>
    </row>
    <row r="122" spans="1:5" ht="15">
      <c r="A122" s="17" t="s">
        <v>60</v>
      </c>
      <c r="B122" s="17"/>
      <c r="C122" s="17"/>
      <c r="D122" s="18"/>
      <c r="E122" s="24">
        <v>60</v>
      </c>
    </row>
    <row r="123" spans="1:5" ht="15">
      <c r="A123" s="17" t="s">
        <v>64</v>
      </c>
      <c r="B123" s="17"/>
      <c r="C123" s="17"/>
      <c r="D123" s="18"/>
      <c r="E123" s="24">
        <f>130.49+44.85+2.98</f>
        <v>178.32</v>
      </c>
    </row>
    <row r="124" spans="1:5" ht="15.75">
      <c r="A124" s="17" t="s">
        <v>61</v>
      </c>
      <c r="B124" s="16"/>
      <c r="C124" s="17"/>
      <c r="D124" s="20"/>
      <c r="E124" s="24">
        <f>1842.55+154.85+533.01+1292.87</f>
        <v>3823.2799999999997</v>
      </c>
    </row>
    <row r="125" spans="1:5" ht="9.75" customHeight="1" thickBot="1">
      <c r="A125" s="30"/>
      <c r="D125" s="5"/>
      <c r="E125" s="31"/>
    </row>
    <row r="126" spans="1:5" ht="15.75">
      <c r="A126" s="16" t="s">
        <v>62</v>
      </c>
      <c r="B126" s="17"/>
      <c r="C126" s="17"/>
      <c r="D126" s="18"/>
      <c r="E126" s="20">
        <f>SUM(E99:E125)</f>
        <v>21074.599999999995</v>
      </c>
    </row>
    <row r="127" spans="1:5" ht="15.75">
      <c r="A127" s="16"/>
      <c r="B127" s="17"/>
      <c r="C127" s="17"/>
      <c r="D127" s="18"/>
      <c r="E127" s="20"/>
    </row>
    <row r="128" spans="1:5" ht="15.75">
      <c r="A128" s="16"/>
      <c r="B128" s="17"/>
      <c r="C128" s="17"/>
      <c r="D128" s="18"/>
      <c r="E128" s="20"/>
    </row>
    <row r="129" spans="1:5" ht="15.75">
      <c r="A129" s="16"/>
      <c r="B129" s="17"/>
      <c r="C129" s="17"/>
      <c r="D129" s="18"/>
      <c r="E129" s="20"/>
    </row>
    <row r="130" spans="1:5" ht="15.75">
      <c r="A130" s="16"/>
      <c r="B130" s="17"/>
      <c r="C130" s="17"/>
      <c r="D130" s="18"/>
      <c r="E130" s="20"/>
    </row>
    <row r="131" spans="1:5" ht="15.75">
      <c r="A131" s="16"/>
      <c r="B131" s="17"/>
      <c r="C131" s="17"/>
      <c r="D131" s="18"/>
      <c r="E131" s="20"/>
    </row>
    <row r="132" spans="1:5" ht="15.75">
      <c r="A132" s="16"/>
      <c r="B132" s="17"/>
      <c r="C132" s="17"/>
      <c r="D132" s="18"/>
      <c r="E132" s="20"/>
    </row>
    <row r="133" spans="1:5" ht="15.75">
      <c r="A133" s="16"/>
      <c r="B133" s="17"/>
      <c r="C133" s="17"/>
      <c r="D133" s="18"/>
      <c r="E133" s="20"/>
    </row>
    <row r="134" spans="1:5" ht="15.75">
      <c r="A134" s="16"/>
      <c r="B134" s="17"/>
      <c r="C134" s="17"/>
      <c r="D134" s="18"/>
      <c r="E134" s="20"/>
    </row>
    <row r="135" spans="1:5" ht="15.75">
      <c r="A135" s="16"/>
      <c r="B135" s="17"/>
      <c r="C135" s="17"/>
      <c r="D135" s="18"/>
      <c r="E135" s="20"/>
    </row>
    <row r="136" spans="1:5" ht="15.75">
      <c r="A136" s="16"/>
      <c r="B136" s="17"/>
      <c r="C136" s="17"/>
      <c r="D136" s="18"/>
      <c r="E136" s="20"/>
    </row>
    <row r="137" spans="1:5" ht="15.75">
      <c r="A137" s="30"/>
      <c r="D137" s="5"/>
      <c r="E137" s="20"/>
    </row>
    <row r="138" spans="1:6" ht="12" customHeight="1">
      <c r="A138" s="32"/>
      <c r="B138" s="2"/>
      <c r="C138" s="2"/>
      <c r="D138" s="3"/>
      <c r="E138" s="33"/>
      <c r="F138" s="3"/>
    </row>
    <row r="139" spans="1:7" ht="12.75">
      <c r="A139" s="38" t="s">
        <v>17</v>
      </c>
      <c r="B139" s="38"/>
      <c r="C139" s="38"/>
      <c r="D139" s="38"/>
      <c r="E139" s="38"/>
      <c r="F139" s="38"/>
      <c r="G139" s="21"/>
    </row>
    <row r="140" spans="1:7" ht="53.25" customHeight="1">
      <c r="A140" s="1" t="s">
        <v>0</v>
      </c>
      <c r="B140" s="2"/>
      <c r="C140" s="2"/>
      <c r="D140" s="3"/>
      <c r="E140" s="3"/>
      <c r="F140" s="3"/>
      <c r="G140" s="4"/>
    </row>
    <row r="141" spans="4:6" s="17" customFormat="1" ht="15">
      <c r="D141" s="18"/>
      <c r="E141" s="18"/>
      <c r="F141" s="8" t="s">
        <v>63</v>
      </c>
    </row>
    <row r="142" spans="4:6" s="17" customFormat="1" ht="15">
      <c r="D142" s="18"/>
      <c r="E142" s="18"/>
      <c r="F142" s="18"/>
    </row>
    <row r="143" spans="1:5" s="17" customFormat="1" ht="15.75">
      <c r="A143" s="16" t="s">
        <v>78</v>
      </c>
      <c r="E143" s="18"/>
    </row>
    <row r="144" spans="1:5" s="17" customFormat="1" ht="15">
      <c r="A144" s="17" t="s">
        <v>79</v>
      </c>
      <c r="E144" s="18">
        <v>0</v>
      </c>
    </row>
    <row r="145" spans="1:5" s="17" customFormat="1" ht="15">
      <c r="A145" s="17" t="s">
        <v>80</v>
      </c>
      <c r="E145" s="18">
        <v>0</v>
      </c>
    </row>
    <row r="146" spans="1:5" s="17" customFormat="1" ht="15">
      <c r="A146" s="17" t="s">
        <v>81</v>
      </c>
      <c r="E146" s="18">
        <v>0</v>
      </c>
    </row>
    <row r="147" spans="1:5" s="17" customFormat="1" ht="15">
      <c r="A147" s="17" t="s">
        <v>82</v>
      </c>
      <c r="E147" s="18">
        <v>0</v>
      </c>
    </row>
    <row r="148" spans="1:5" s="17" customFormat="1" ht="15">
      <c r="A148" s="17" t="s">
        <v>83</v>
      </c>
      <c r="E148" s="18">
        <v>0</v>
      </c>
    </row>
    <row r="149" spans="1:5" s="17" customFormat="1" ht="15">
      <c r="A149" s="17" t="s">
        <v>58</v>
      </c>
      <c r="E149" s="18">
        <v>0</v>
      </c>
    </row>
    <row r="150" spans="1:5" s="17" customFormat="1" ht="15">
      <c r="A150" s="17" t="s">
        <v>64</v>
      </c>
      <c r="E150" s="18">
        <v>0</v>
      </c>
    </row>
    <row r="151" spans="4:6" s="17" customFormat="1" ht="7.5" customHeight="1" thickBot="1">
      <c r="D151" s="18"/>
      <c r="E151" s="19"/>
      <c r="F151" s="18"/>
    </row>
    <row r="152" spans="1:6" s="17" customFormat="1" ht="15.75">
      <c r="A152" s="16" t="s">
        <v>84</v>
      </c>
      <c r="D152" s="18"/>
      <c r="E152" s="20">
        <f>SUM(E144:E151)</f>
        <v>0</v>
      </c>
      <c r="F152" s="18"/>
    </row>
    <row r="153" spans="4:6" s="17" customFormat="1" ht="15">
      <c r="D153" s="18"/>
      <c r="E153" s="18"/>
      <c r="F153" s="18"/>
    </row>
    <row r="154" spans="4:6" s="17" customFormat="1" ht="15">
      <c r="D154" s="18"/>
      <c r="E154" s="18"/>
      <c r="F154" s="18"/>
    </row>
    <row r="155" spans="1:6" s="17" customFormat="1" ht="15.75">
      <c r="A155" s="16" t="s">
        <v>65</v>
      </c>
      <c r="D155" s="18"/>
      <c r="E155" s="18"/>
      <c r="F155" s="18"/>
    </row>
    <row r="156" spans="1:6" s="17" customFormat="1" ht="15">
      <c r="A156" s="17" t="s">
        <v>66</v>
      </c>
      <c r="D156" s="18"/>
      <c r="E156" s="18">
        <v>650.33</v>
      </c>
      <c r="F156" s="18"/>
    </row>
    <row r="157" spans="4:6" s="17" customFormat="1" ht="15.75" thickBot="1">
      <c r="D157" s="18"/>
      <c r="E157" s="19"/>
      <c r="F157" s="18"/>
    </row>
    <row r="158" spans="1:6" s="17" customFormat="1" ht="15.75">
      <c r="A158" s="16" t="s">
        <v>22</v>
      </c>
      <c r="D158" s="18"/>
      <c r="E158" s="20">
        <f>SUM(E156:E157)</f>
        <v>650.33</v>
      </c>
      <c r="F158" s="18"/>
    </row>
    <row r="159" spans="4:6" s="17" customFormat="1" ht="15">
      <c r="D159" s="18"/>
      <c r="E159" s="18"/>
      <c r="F159" s="18"/>
    </row>
    <row r="160" spans="1:6" s="17" customFormat="1" ht="15.75">
      <c r="A160" s="16" t="s">
        <v>67</v>
      </c>
      <c r="D160" s="18"/>
      <c r="E160" s="18"/>
      <c r="F160" s="18"/>
    </row>
    <row r="161" spans="1:6" s="17" customFormat="1" ht="15">
      <c r="A161" s="17" t="s">
        <v>5</v>
      </c>
      <c r="D161" s="18"/>
      <c r="E161" s="18">
        <v>162.1</v>
      </c>
      <c r="F161" s="18"/>
    </row>
    <row r="162" spans="1:6" s="17" customFormat="1" ht="15">
      <c r="A162" s="17" t="s">
        <v>6</v>
      </c>
      <c r="D162" s="18"/>
      <c r="E162" s="18">
        <v>4664.59</v>
      </c>
      <c r="F162" s="18"/>
    </row>
    <row r="163" spans="1:6" s="17" customFormat="1" ht="15">
      <c r="A163" s="17" t="s">
        <v>7</v>
      </c>
      <c r="D163" s="18"/>
      <c r="E163" s="18">
        <v>1741.39</v>
      </c>
      <c r="F163" s="18"/>
    </row>
    <row r="164" spans="1:6" s="17" customFormat="1" ht="15">
      <c r="A164" s="17" t="s">
        <v>8</v>
      </c>
      <c r="D164" s="18"/>
      <c r="E164" s="18">
        <v>152834.04</v>
      </c>
      <c r="F164" s="18"/>
    </row>
    <row r="165" spans="1:6" s="17" customFormat="1" ht="15">
      <c r="A165" s="17" t="s">
        <v>9</v>
      </c>
      <c r="D165" s="18"/>
      <c r="E165" s="18">
        <v>12131.87</v>
      </c>
      <c r="F165" s="18"/>
    </row>
    <row r="166" spans="1:6" s="17" customFormat="1" ht="15">
      <c r="A166" s="17" t="s">
        <v>10</v>
      </c>
      <c r="D166" s="18"/>
      <c r="E166" s="18">
        <v>1980</v>
      </c>
      <c r="F166" s="18"/>
    </row>
    <row r="167" spans="4:6" s="17" customFormat="1" ht="15.75" thickBot="1">
      <c r="D167" s="18"/>
      <c r="E167" s="19"/>
      <c r="F167" s="18"/>
    </row>
    <row r="168" spans="1:6" s="17" customFormat="1" ht="15.75">
      <c r="A168" s="16" t="s">
        <v>37</v>
      </c>
      <c r="D168" s="18"/>
      <c r="E168" s="20">
        <f>SUM(E160:E167)</f>
        <v>173513.99</v>
      </c>
      <c r="F168" s="18"/>
    </row>
    <row r="169" spans="4:6" s="17" customFormat="1" ht="15">
      <c r="D169" s="18"/>
      <c r="E169" s="18"/>
      <c r="F169" s="18"/>
    </row>
    <row r="170" spans="4:6" s="17" customFormat="1" ht="15">
      <c r="D170" s="18"/>
      <c r="E170" s="18"/>
      <c r="F170" s="18"/>
    </row>
    <row r="171" spans="1:6" s="17" customFormat="1" ht="15.75">
      <c r="A171" s="16" t="s">
        <v>68</v>
      </c>
      <c r="B171" s="16"/>
      <c r="C171" s="16"/>
      <c r="D171" s="20"/>
      <c r="E171" s="20">
        <f>E168+E158+E126+E86+E79+E69+E62+E55</f>
        <v>255754.91999999998</v>
      </c>
      <c r="F171" s="20">
        <f>F21+F31</f>
        <v>255754.91999999998</v>
      </c>
    </row>
    <row r="172" spans="4:6" s="17" customFormat="1" ht="15">
      <c r="D172" s="18"/>
      <c r="E172" s="18" t="s">
        <v>69</v>
      </c>
      <c r="F172" s="18"/>
    </row>
    <row r="173" spans="4:6" s="17" customFormat="1" ht="15">
      <c r="D173" s="18"/>
      <c r="E173" s="18"/>
      <c r="F173" s="18"/>
    </row>
    <row r="174" spans="4:6" s="17" customFormat="1" ht="15">
      <c r="D174" s="18"/>
      <c r="E174" s="18"/>
      <c r="F174" s="18"/>
    </row>
    <row r="175" spans="1:6" s="17" customFormat="1" ht="15">
      <c r="A175" s="37" t="s">
        <v>76</v>
      </c>
      <c r="B175" s="37"/>
      <c r="C175" s="37"/>
      <c r="D175" s="37"/>
      <c r="E175" s="37"/>
      <c r="F175" s="37"/>
    </row>
    <row r="176" spans="4:6" s="17" customFormat="1" ht="15">
      <c r="D176" s="18"/>
      <c r="E176" s="18"/>
      <c r="F176" s="18"/>
    </row>
    <row r="177" spans="4:6" s="17" customFormat="1" ht="15">
      <c r="D177" s="18"/>
      <c r="E177" s="18"/>
      <c r="F177" s="18"/>
    </row>
    <row r="179" spans="1:6" s="17" customFormat="1" ht="14.25" customHeight="1" thickBot="1">
      <c r="A179" s="39"/>
      <c r="B179" s="39"/>
      <c r="C179" s="34"/>
      <c r="D179" s="39"/>
      <c r="E179" s="39"/>
      <c r="F179" s="39"/>
    </row>
    <row r="180" spans="1:6" s="17" customFormat="1" ht="14.25" customHeight="1">
      <c r="A180" s="36" t="s">
        <v>70</v>
      </c>
      <c r="B180" s="36"/>
      <c r="C180" s="34"/>
      <c r="D180" s="37" t="s">
        <v>71</v>
      </c>
      <c r="E180" s="37"/>
      <c r="F180" s="37"/>
    </row>
    <row r="181" spans="1:6" s="17" customFormat="1" ht="14.25" customHeight="1">
      <c r="A181" s="35"/>
      <c r="B181" s="35"/>
      <c r="C181" s="34"/>
      <c r="D181" s="34"/>
      <c r="E181" s="34"/>
      <c r="F181" s="34"/>
    </row>
    <row r="182" spans="1:6" s="17" customFormat="1" ht="14.25" customHeight="1">
      <c r="A182" s="35"/>
      <c r="B182" s="35"/>
      <c r="C182" s="34"/>
      <c r="D182" s="34"/>
      <c r="E182" s="34"/>
      <c r="F182" s="34"/>
    </row>
    <row r="183" spans="1:6" s="17" customFormat="1" ht="14.25" customHeight="1">
      <c r="A183" s="34"/>
      <c r="B183" s="34"/>
      <c r="C183" s="34"/>
      <c r="D183" s="34"/>
      <c r="E183" s="34"/>
      <c r="F183" s="34"/>
    </row>
    <row r="184" spans="1:6" ht="12.75">
      <c r="A184" s="2"/>
      <c r="B184" s="2"/>
      <c r="C184" s="2"/>
      <c r="D184" s="3"/>
      <c r="E184" s="3"/>
      <c r="F184" s="3"/>
    </row>
    <row r="185" spans="1:7" ht="12.75">
      <c r="A185" s="38" t="s">
        <v>17</v>
      </c>
      <c r="B185" s="38"/>
      <c r="C185" s="38"/>
      <c r="D185" s="38"/>
      <c r="E185" s="38"/>
      <c r="F185" s="38"/>
      <c r="G185" s="21"/>
    </row>
  </sheetData>
  <mergeCells count="15">
    <mergeCell ref="A5:F5"/>
    <mergeCell ref="A6:F6"/>
    <mergeCell ref="A7:F7"/>
    <mergeCell ref="A33:E33"/>
    <mergeCell ref="A47:F47"/>
    <mergeCell ref="A71:E71"/>
    <mergeCell ref="A82:D82"/>
    <mergeCell ref="A94:F94"/>
    <mergeCell ref="A180:B180"/>
    <mergeCell ref="D180:F180"/>
    <mergeCell ref="A185:F185"/>
    <mergeCell ref="A139:F139"/>
    <mergeCell ref="A175:F175"/>
    <mergeCell ref="A179:B179"/>
    <mergeCell ref="D179:F179"/>
  </mergeCells>
  <printOptions/>
  <pageMargins left="0.75" right="0.75" top="1" bottom="1" header="0.492125985" footer="0.49212598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</dc:creator>
  <cp:keywords/>
  <dc:description/>
  <cp:lastModifiedBy>USUÁRIO</cp:lastModifiedBy>
  <cp:lastPrinted>2006-06-29T14:02:46Z</cp:lastPrinted>
  <dcterms:created xsi:type="dcterms:W3CDTF">2006-06-29T11:44:15Z</dcterms:created>
  <dcterms:modified xsi:type="dcterms:W3CDTF">2006-06-29T14:02:54Z</dcterms:modified>
  <cp:category/>
  <cp:version/>
  <cp:contentType/>
  <cp:contentStatus/>
</cp:coreProperties>
</file>